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D28" i="2" l="1"/>
  <c r="D18" i="2" l="1"/>
  <c r="C43" i="2" l="1"/>
  <c r="B43" i="2"/>
  <c r="D35" i="2"/>
  <c r="D36" i="2"/>
  <c r="D37" i="2"/>
  <c r="D38" i="2"/>
  <c r="D39" i="2"/>
  <c r="D40" i="2"/>
  <c r="D41" i="2"/>
  <c r="B24" i="2" l="1"/>
  <c r="B31" i="2" s="1"/>
  <c r="B15" i="2" l="1"/>
  <c r="D33" i="2" l="1"/>
  <c r="D34" i="2"/>
  <c r="B10" i="2" l="1"/>
  <c r="C10" i="2"/>
  <c r="D22" i="2" l="1"/>
  <c r="D20" i="2"/>
  <c r="D19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51" i="2" l="1"/>
  <c r="D26" i="2" l="1"/>
  <c r="C16" i="2" l="1"/>
  <c r="D16" i="2" s="1"/>
  <c r="D27" i="2" l="1"/>
  <c r="D24" i="2" l="1"/>
  <c r="B6" i="2" l="1"/>
  <c r="D6" i="2" s="1"/>
  <c r="C5" i="2"/>
  <c r="C31" i="2" s="1"/>
  <c r="C44" i="2" l="1"/>
  <c r="B5" i="2"/>
  <c r="D5" i="2" s="1"/>
  <c r="D43" i="2"/>
  <c r="B44" i="2" l="1"/>
</calcChain>
</file>

<file path=xl/sharedStrings.xml><?xml version="1.0" encoding="utf-8"?>
<sst xmlns="http://schemas.openxmlformats.org/spreadsheetml/2006/main" count="54" uniqueCount="54">
  <si>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</si>
  <si>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</si>
  <si>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</si>
  <si>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</si>
  <si>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</si>
  <si>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</si>
  <si>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</si>
  <si>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</si>
  <si>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</si>
  <si>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</si>
  <si>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</si>
  <si>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</si>
  <si>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</si>
  <si>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</si>
  <si>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</si>
  <si>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</si>
  <si>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</si>
  <si>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</si>
  <si>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</si>
  <si>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</si>
  <si>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</si>
  <si>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</si>
  <si>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</si>
  <si>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</si>
  <si>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</si>
  <si>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</si>
  <si>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</si>
  <si>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</si>
  <si>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</si>
  <si>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</si>
  <si>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</si>
  <si>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</si>
  <si>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</si>
  <si>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</si>
  <si>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</si>
  <si>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</si>
  <si>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</si>
  <si>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</si>
  <si>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</si>
  <si>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</si>
  <si>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</si>
  <si>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</si>
  <si>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</si>
  <si>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</si>
  <si>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</si>
  <si>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</si>
  <si>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</si>
  <si>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</si>
  <si>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</si>
  <si>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</si>
  <si>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</si>
  <si>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</si>
  <si>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</si>
  <si>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 xml:space="preserve">             Информация об исполнении  бюджета МО "Город Майкоп"
 на 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</si>
</sst>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/>
    <xf numFmtId="164" fontId="46" fillId="0" borderId="2" xfId="0" applyNumberFormat="1" applyFont="1" applyFill="1" applyBorder="1" applyAlignment="1">
      <alignment wrapText="1"/>
    </xf>
    <xf numFmtId="4" fontId="58" fillId="0" borderId="83" xfId="216" applyNumberFormat="1" applyFont="1" applyFill="1" applyBorder="1" applyAlignment="1" applyProtection="1">
      <alignment horizontal="right"/>
    </xf>
    <xf numFmtId="4" fontId="58" fillId="0" borderId="0" xfId="216" applyNumberFormat="1" applyFont="1" applyFill="1" applyBorder="1" applyAlignment="1" applyProtection="1">
      <alignment horizontal="right"/>
    </xf>
    <xf numFmtId="4" fontId="20" fillId="0" borderId="83" xfId="104" applyNumberFormat="1" applyFont="1" applyFill="1" applyBorder="1" applyAlignment="1" applyProtection="1">
      <alignment horizontal="right"/>
    </xf>
    <xf numFmtId="4" fontId="20" fillId="0" borderId="0" xfId="104" applyNumberFormat="1" applyFont="1" applyFill="1" applyBorder="1" applyAlignment="1" applyProtection="1">
      <alignment horizontal="right"/>
    </xf>
    <xf numFmtId="4" fontId="59" fillId="0" borderId="0" xfId="272" applyNumberFormat="1" applyFont="1" applyFill="1" applyBorder="1" applyProtection="1">
      <alignment horizontal="right"/>
    </xf>
    <xf numFmtId="164" fontId="59" fillId="0" borderId="0" xfId="0" applyNumberFormat="1" applyFont="1" applyFill="1"/>
    <xf numFmtId="0" fontId="59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37" borderId="71" xfId="920" applyNumberFormat="1" applyFont="1" applyFill="1" applyBorder="1" applyAlignment="1">
      <alignment wrapText="1"/>
    </xf>
    <xf numFmtId="168" fontId="46" fillId="37" borderId="2" xfId="920" applyNumberFormat="1" applyFont="1" applyFill="1" applyBorder="1"/>
    <xf numFmtId="167" fontId="46" fillId="37" borderId="2" xfId="920" applyNumberFormat="1" applyFont="1" applyFill="1" applyBorder="1" applyAlignment="1" applyProtection="1">
      <alignment horizontal="right" shrinkToFit="1"/>
    </xf>
    <xf numFmtId="168" fontId="46" fillId="0" borderId="0" xfId="920" applyNumberFormat="1" applyFont="1" applyFill="1" applyBorder="1" applyAlignment="1" applyProtection="1">
      <alignment horizontal="right" shrinkToFit="1"/>
    </xf>
    <xf numFmtId="168" fontId="46" fillId="37" borderId="74" xfId="920" applyNumberFormat="1" applyFont="1" applyFill="1" applyBorder="1"/>
    <xf numFmtId="166" fontId="46" fillId="37" borderId="2" xfId="920" applyNumberFormat="1" applyFont="1" applyFill="1" applyBorder="1" applyAlignment="1">
      <alignment wrapText="1"/>
    </xf>
    <xf numFmtId="168" fontId="46" fillId="37" borderId="74" xfId="920" applyNumberFormat="1" applyFont="1" applyFill="1" applyBorder="1" applyAlignment="1">
      <alignment horizontal="right"/>
    </xf>
    <xf numFmtId="4" fontId="58" fillId="0" borderId="0" xfId="216" applyNumberFormat="1" applyFont="1" applyFill="1" applyBorder="1" applyAlignment="1" applyProtection="1">
      <alignment vertical="center"/>
    </xf>
    <xf numFmtId="166" fontId="45" fillId="37" borderId="2" xfId="920" applyNumberFormat="1" applyFont="1" applyFill="1" applyBorder="1" applyAlignment="1">
      <alignment wrapText="1"/>
    </xf>
    <xf numFmtId="168" fontId="45" fillId="37" borderId="74" xfId="920" applyNumberFormat="1" applyFont="1" applyFill="1" applyBorder="1"/>
    <xf numFmtId="167" fontId="45" fillId="37" borderId="2" xfId="920" applyNumberFormat="1" applyFont="1" applyFill="1" applyBorder="1" applyAlignment="1">
      <alignment horizontal="right"/>
    </xf>
    <xf numFmtId="166" fontId="45" fillId="37" borderId="71" xfId="920" applyNumberFormat="1" applyFont="1" applyFill="1" applyBorder="1" applyAlignment="1">
      <alignment horizontal="center"/>
    </xf>
    <xf numFmtId="166" fontId="45" fillId="37" borderId="75" xfId="920" applyNumberFormat="1" applyFont="1" applyFill="1" applyBorder="1" applyAlignment="1">
      <alignment horizontal="center"/>
    </xf>
    <xf numFmtId="166" fontId="45" fillId="37" borderId="76" xfId="920" applyNumberFormat="1" applyFont="1" applyFill="1" applyBorder="1" applyAlignment="1">
      <alignment horizontal="center"/>
    </xf>
    <xf numFmtId="167" fontId="46" fillId="37" borderId="71" xfId="920" applyNumberFormat="1" applyFont="1" applyFill="1" applyBorder="1" applyAlignment="1" applyProtection="1">
      <alignment horizontal="right"/>
    </xf>
    <xf numFmtId="4" fontId="46" fillId="0" borderId="2" xfId="0" applyNumberFormat="1" applyFont="1" applyFill="1" applyBorder="1"/>
    <xf numFmtId="166" fontId="46" fillId="37" borderId="2" xfId="920" applyNumberFormat="1" applyFont="1" applyFill="1" applyBorder="1"/>
    <xf numFmtId="167" fontId="46" fillId="37" borderId="77" xfId="920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/>
    <xf numFmtId="168" fontId="45" fillId="0" borderId="74" xfId="920" applyNumberFormat="1" applyFont="1" applyFill="1" applyBorder="1"/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/>
    <xf numFmtId="4" fontId="46" fillId="0" borderId="0" xfId="825" applyNumberFormat="1" applyFont="1" applyFill="1" applyBorder="1" applyProtection="1">
      <alignment horizontal="right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6" fillId="0" borderId="2" xfId="0" applyNumberFormat="1" applyFont="1" applyFill="1" applyBorder="1" applyAlignment="1">
      <alignment vertical="center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43" t="s">
        <v>53</v>
      </c>
      <c r="B1" s="43"/>
      <c r="C1" s="43"/>
      <c r="D1" s="43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15" t="s">
        <v>48</v>
      </c>
      <c r="C3" s="15" t="s">
        <v>0</v>
      </c>
      <c r="D3" s="15" t="s">
        <v>1</v>
      </c>
    </row>
    <row r="4" spans="1:6" s="16" customFormat="1" x14ac:dyDescent="0.25">
      <c r="A4" s="41" t="s">
        <v>8</v>
      </c>
      <c r="B4" s="41"/>
      <c r="C4" s="41"/>
      <c r="D4" s="42"/>
    </row>
    <row r="5" spans="1:6" s="16" customFormat="1" ht="15.6" customHeight="1" x14ac:dyDescent="0.25">
      <c r="A5" s="29" t="s">
        <v>35</v>
      </c>
      <c r="B5" s="20">
        <f>B6+B16</f>
        <v>2219435.2999999998</v>
      </c>
      <c r="C5" s="19">
        <f>C6+C16</f>
        <v>272718.2</v>
      </c>
      <c r="D5" s="30">
        <f t="shared" ref="D5:D10" si="0">C5/B5*100</f>
        <v>12.287729225537687</v>
      </c>
    </row>
    <row r="6" spans="1:6" s="16" customFormat="1" x14ac:dyDescent="0.25">
      <c r="A6" s="29" t="s">
        <v>24</v>
      </c>
      <c r="B6" s="18">
        <f>B7+B8+B9+B10+B15</f>
        <v>2055563</v>
      </c>
      <c r="C6" s="31">
        <f>C7+C8+C9+C10+C15</f>
        <v>224791</v>
      </c>
      <c r="D6" s="30">
        <f t="shared" si="0"/>
        <v>10.935738773270389</v>
      </c>
      <c r="E6" s="26"/>
      <c r="F6" s="26"/>
    </row>
    <row r="7" spans="1:6" s="16" customFormat="1" x14ac:dyDescent="0.25">
      <c r="A7" s="21" t="s">
        <v>3</v>
      </c>
      <c r="B7" s="32">
        <v>1117648</v>
      </c>
      <c r="C7" s="33">
        <v>129263.7</v>
      </c>
      <c r="D7" s="34">
        <f t="shared" si="0"/>
        <v>11.565689734156013</v>
      </c>
    </row>
    <row r="8" spans="1:6" s="16" customFormat="1" ht="30" customHeight="1" x14ac:dyDescent="0.25">
      <c r="A8" s="21" t="s">
        <v>4</v>
      </c>
      <c r="B8" s="32">
        <v>44601</v>
      </c>
      <c r="C8" s="33">
        <v>7750.1</v>
      </c>
      <c r="D8" s="34">
        <f t="shared" si="0"/>
        <v>17.376516221609382</v>
      </c>
    </row>
    <row r="9" spans="1:6" s="16" customFormat="1" ht="19.899999999999999" customHeight="1" x14ac:dyDescent="0.25">
      <c r="A9" s="21" t="s">
        <v>46</v>
      </c>
      <c r="B9" s="32">
        <v>587721</v>
      </c>
      <c r="C9" s="32">
        <v>31785.8</v>
      </c>
      <c r="D9" s="35">
        <f t="shared" si="0"/>
        <v>5.4083144893580464</v>
      </c>
    </row>
    <row r="10" spans="1:6" s="16" customFormat="1" ht="19.899999999999999" customHeight="1" x14ac:dyDescent="0.25">
      <c r="A10" s="21" t="s">
        <v>29</v>
      </c>
      <c r="B10" s="32">
        <f>B12+B13+B14</f>
        <v>270369</v>
      </c>
      <c r="C10" s="32">
        <f>C12+C13+C14</f>
        <v>50992.2</v>
      </c>
      <c r="D10" s="34">
        <f t="shared" si="0"/>
        <v>18.860224360041276</v>
      </c>
    </row>
    <row r="11" spans="1:6" s="16" customFormat="1" ht="17.45" customHeight="1" x14ac:dyDescent="0.25">
      <c r="A11" s="21" t="s">
        <v>30</v>
      </c>
      <c r="B11" s="2"/>
      <c r="C11" s="2"/>
      <c r="D11" s="2"/>
    </row>
    <row r="12" spans="1:6" s="16" customFormat="1" x14ac:dyDescent="0.25">
      <c r="A12" s="36" t="s">
        <v>49</v>
      </c>
      <c r="B12" s="32">
        <v>88814</v>
      </c>
      <c r="C12" s="32">
        <v>7044</v>
      </c>
      <c r="D12" s="34">
        <f t="shared" ref="D12:D20" si="1">C12/B12*100</f>
        <v>7.9311820208525692</v>
      </c>
      <c r="F12" s="27"/>
    </row>
    <row r="13" spans="1:6" s="16" customFormat="1" x14ac:dyDescent="0.25">
      <c r="A13" s="36" t="s">
        <v>50</v>
      </c>
      <c r="B13" s="32">
        <v>116928</v>
      </c>
      <c r="C13" s="32">
        <v>35861.599999999999</v>
      </c>
      <c r="D13" s="34">
        <f t="shared" si="1"/>
        <v>30.669813902572525</v>
      </c>
      <c r="F13" s="27"/>
    </row>
    <row r="14" spans="1:6" s="16" customFormat="1" x14ac:dyDescent="0.25">
      <c r="A14" s="36" t="s">
        <v>51</v>
      </c>
      <c r="B14" s="32">
        <v>64627</v>
      </c>
      <c r="C14" s="32">
        <v>8086.6</v>
      </c>
      <c r="D14" s="34">
        <f t="shared" si="1"/>
        <v>12.512726878858683</v>
      </c>
      <c r="F14" s="27"/>
    </row>
    <row r="15" spans="1:6" s="16" customFormat="1" x14ac:dyDescent="0.25">
      <c r="A15" s="21" t="s">
        <v>47</v>
      </c>
      <c r="B15" s="32">
        <f>26733+8491</f>
        <v>35224</v>
      </c>
      <c r="C15" s="32">
        <v>4999.2</v>
      </c>
      <c r="D15" s="2">
        <f t="shared" si="1"/>
        <v>14.19259595730184</v>
      </c>
      <c r="F15" s="27"/>
    </row>
    <row r="16" spans="1:6" s="16" customFormat="1" x14ac:dyDescent="0.25">
      <c r="A16" s="29" t="s">
        <v>25</v>
      </c>
      <c r="B16" s="20">
        <f>B17+B18+B19+B20+B22+B23</f>
        <v>163872.29999999999</v>
      </c>
      <c r="C16" s="20">
        <f>SUM(C17:C23)</f>
        <v>47927.199999999997</v>
      </c>
      <c r="D16" s="20">
        <f t="shared" si="1"/>
        <v>29.246675612656929</v>
      </c>
    </row>
    <row r="17" spans="1:8" s="16" customFormat="1" ht="45" x14ac:dyDescent="0.25">
      <c r="A17" s="21" t="s">
        <v>26</v>
      </c>
      <c r="B17" s="32">
        <v>102087.9</v>
      </c>
      <c r="C17" s="32">
        <v>29217.200000000001</v>
      </c>
      <c r="D17" s="32">
        <f t="shared" si="1"/>
        <v>28.619650320948907</v>
      </c>
    </row>
    <row r="18" spans="1:8" s="16" customFormat="1" ht="28.5" customHeight="1" x14ac:dyDescent="0.25">
      <c r="A18" s="21" t="s">
        <v>27</v>
      </c>
      <c r="B18" s="32">
        <v>9467</v>
      </c>
      <c r="C18" s="32">
        <v>1984.3</v>
      </c>
      <c r="D18" s="32">
        <f>C18/B18*100</f>
        <v>20.960177458540191</v>
      </c>
      <c r="G18" s="28"/>
    </row>
    <row r="19" spans="1:8" s="16" customFormat="1" ht="27.75" customHeight="1" x14ac:dyDescent="0.25">
      <c r="A19" s="21" t="s">
        <v>52</v>
      </c>
      <c r="B19" s="32">
        <v>2230.1</v>
      </c>
      <c r="C19" s="32">
        <v>2323.4</v>
      </c>
      <c r="D19" s="32">
        <f t="shared" si="1"/>
        <v>104.1836688937716</v>
      </c>
      <c r="G19" s="28"/>
    </row>
    <row r="20" spans="1:8" s="16" customFormat="1" ht="29.25" customHeight="1" x14ac:dyDescent="0.25">
      <c r="A20" s="37" t="s">
        <v>5</v>
      </c>
      <c r="B20" s="38">
        <v>43145.8</v>
      </c>
      <c r="C20" s="38">
        <v>8970.1</v>
      </c>
      <c r="D20" s="38">
        <f t="shared" si="1"/>
        <v>20.790204376787543</v>
      </c>
    </row>
    <row r="21" spans="1:8" s="16" customFormat="1" hidden="1" x14ac:dyDescent="0.25">
      <c r="A21" s="21" t="s">
        <v>41</v>
      </c>
      <c r="B21" s="39"/>
      <c r="C21" s="39"/>
      <c r="D21" s="39"/>
    </row>
    <row r="22" spans="1:8" s="16" customFormat="1" x14ac:dyDescent="0.25">
      <c r="A22" s="21" t="s">
        <v>6</v>
      </c>
      <c r="B22" s="39">
        <v>6941.5</v>
      </c>
      <c r="C22" s="39">
        <v>5414.1</v>
      </c>
      <c r="D22" s="39">
        <f>C22/B22*100</f>
        <v>77.99611035078874</v>
      </c>
    </row>
    <row r="23" spans="1:8" s="16" customFormat="1" x14ac:dyDescent="0.25">
      <c r="A23" s="21" t="s">
        <v>28</v>
      </c>
      <c r="B23" s="39">
        <v>0</v>
      </c>
      <c r="C23" s="39">
        <v>18.100000000000001</v>
      </c>
      <c r="D23" s="39">
        <v>0</v>
      </c>
    </row>
    <row r="24" spans="1:8" x14ac:dyDescent="0.25">
      <c r="A24" s="44" t="s">
        <v>7</v>
      </c>
      <c r="B24" s="45">
        <f>SUM(B25:B30)</f>
        <v>3656277.1</v>
      </c>
      <c r="C24" s="45">
        <f>SUM(C25:C30)</f>
        <v>598504</v>
      </c>
      <c r="D24" s="46">
        <f t="shared" ref="D24:D28" si="2">C24/B24*100</f>
        <v>16.36921884284974</v>
      </c>
      <c r="E24" s="5"/>
      <c r="F24" s="5"/>
    </row>
    <row r="25" spans="1:8" ht="14.25" customHeight="1" x14ac:dyDescent="0.25">
      <c r="A25" s="47" t="s">
        <v>36</v>
      </c>
      <c r="B25" s="48"/>
      <c r="C25" s="48"/>
      <c r="D25" s="49"/>
      <c r="E25" s="50"/>
      <c r="F25" s="50"/>
    </row>
    <row r="26" spans="1:8" x14ac:dyDescent="0.25">
      <c r="A26" s="47" t="s">
        <v>38</v>
      </c>
      <c r="B26" s="51">
        <v>1839695.3</v>
      </c>
      <c r="C26" s="51">
        <v>331166.7</v>
      </c>
      <c r="D26" s="49">
        <f t="shared" si="2"/>
        <v>18.00117117220444</v>
      </c>
      <c r="E26" s="23"/>
      <c r="F26" s="23"/>
    </row>
    <row r="27" spans="1:8" x14ac:dyDescent="0.25">
      <c r="A27" s="47" t="s">
        <v>37</v>
      </c>
      <c r="B27" s="51">
        <v>1752591.2</v>
      </c>
      <c r="C27" s="51">
        <v>277629.8</v>
      </c>
      <c r="D27" s="49">
        <f t="shared" si="2"/>
        <v>15.841104303159801</v>
      </c>
      <c r="E27" s="23"/>
      <c r="F27" s="23"/>
    </row>
    <row r="28" spans="1:8" x14ac:dyDescent="0.25">
      <c r="A28" s="47" t="s">
        <v>39</v>
      </c>
      <c r="B28" s="51">
        <v>63990.6</v>
      </c>
      <c r="C28" s="51">
        <v>14899.2</v>
      </c>
      <c r="D28" s="49">
        <f t="shared" si="2"/>
        <v>23.283419752276117</v>
      </c>
      <c r="E28" s="23"/>
      <c r="F28" s="23"/>
    </row>
    <row r="29" spans="1:8" ht="45" x14ac:dyDescent="0.25">
      <c r="A29" s="52" t="s">
        <v>42</v>
      </c>
      <c r="B29" s="53"/>
      <c r="C29" s="51">
        <v>4165.5</v>
      </c>
      <c r="D29" s="49"/>
      <c r="E29" s="17"/>
      <c r="F29" s="54"/>
    </row>
    <row r="30" spans="1:8" ht="44.25" customHeight="1" x14ac:dyDescent="0.25">
      <c r="A30" s="52" t="s">
        <v>40</v>
      </c>
      <c r="B30" s="53"/>
      <c r="C30" s="51">
        <v>-29357.200000000001</v>
      </c>
      <c r="D30" s="49"/>
      <c r="E30" s="6"/>
      <c r="F30" s="23"/>
    </row>
    <row r="31" spans="1:8" x14ac:dyDescent="0.25">
      <c r="A31" s="55" t="s">
        <v>31</v>
      </c>
      <c r="B31" s="56">
        <f>B24+B5</f>
        <v>5875712.4000000004</v>
      </c>
      <c r="C31" s="56">
        <f>C5+C24</f>
        <v>871222.2</v>
      </c>
      <c r="D31" s="57"/>
      <c r="E31" s="7"/>
      <c r="F31" s="8"/>
      <c r="G31" s="9"/>
      <c r="H31" s="10"/>
    </row>
    <row r="32" spans="1:8" ht="17.45" customHeight="1" x14ac:dyDescent="0.25">
      <c r="A32" s="58" t="s">
        <v>9</v>
      </c>
      <c r="B32" s="59"/>
      <c r="C32" s="59"/>
      <c r="D32" s="60"/>
      <c r="E32" s="10"/>
      <c r="F32" s="10"/>
    </row>
    <row r="33" spans="1:8" x14ac:dyDescent="0.25">
      <c r="A33" s="52" t="s">
        <v>10</v>
      </c>
      <c r="B33" s="51">
        <v>318781.5</v>
      </c>
      <c r="C33" s="51">
        <v>32739.599999999999</v>
      </c>
      <c r="D33" s="61">
        <f>C33/B33*100</f>
        <v>10.270232118237727</v>
      </c>
      <c r="E33" s="22"/>
      <c r="F33" s="23"/>
    </row>
    <row r="34" spans="1:8" ht="29.25" customHeight="1" x14ac:dyDescent="0.25">
      <c r="A34" s="52" t="s">
        <v>11</v>
      </c>
      <c r="B34" s="51">
        <v>59831.8</v>
      </c>
      <c r="C34" s="51">
        <v>5375.4</v>
      </c>
      <c r="D34" s="61">
        <f>C34/B34*100</f>
        <v>8.9841856671535858</v>
      </c>
      <c r="E34" s="22"/>
      <c r="F34" s="23"/>
    </row>
    <row r="35" spans="1:8" x14ac:dyDescent="0.25">
      <c r="A35" s="52" t="s">
        <v>12</v>
      </c>
      <c r="B35" s="51">
        <v>719750.6</v>
      </c>
      <c r="C35" s="51">
        <v>276997.59999999998</v>
      </c>
      <c r="D35" s="61">
        <f>C35/B35*100</f>
        <v>38.485219741393749</v>
      </c>
      <c r="E35" s="22"/>
      <c r="F35" s="23"/>
    </row>
    <row r="36" spans="1:8" x14ac:dyDescent="0.25">
      <c r="A36" s="52" t="s">
        <v>13</v>
      </c>
      <c r="B36" s="62">
        <v>1068409.5</v>
      </c>
      <c r="C36" s="51">
        <v>57372.1</v>
      </c>
      <c r="D36" s="61">
        <f>C36/B36*100</f>
        <v>5.3698605263244108</v>
      </c>
      <c r="E36" s="22"/>
      <c r="F36" s="23"/>
    </row>
    <row r="37" spans="1:8" x14ac:dyDescent="0.25">
      <c r="A37" s="52" t="s">
        <v>14</v>
      </c>
      <c r="B37" s="51">
        <v>3094301.2</v>
      </c>
      <c r="C37" s="51">
        <v>429626.2</v>
      </c>
      <c r="D37" s="61">
        <f t="shared" ref="D37:D41" si="3">C37/B37*100</f>
        <v>13.884433745493165</v>
      </c>
      <c r="E37" s="22"/>
      <c r="F37" s="23"/>
    </row>
    <row r="38" spans="1:8" x14ac:dyDescent="0.25">
      <c r="A38" s="52" t="s">
        <v>15</v>
      </c>
      <c r="B38" s="51">
        <v>337223.9</v>
      </c>
      <c r="C38" s="51">
        <v>100430.3</v>
      </c>
      <c r="D38" s="61">
        <f t="shared" si="3"/>
        <v>29.781489390283429</v>
      </c>
      <c r="E38" s="22"/>
      <c r="F38" s="23"/>
    </row>
    <row r="39" spans="1:8" x14ac:dyDescent="0.25">
      <c r="A39" s="52" t="s">
        <v>16</v>
      </c>
      <c r="B39" s="51">
        <v>334257.09999999998</v>
      </c>
      <c r="C39" s="51">
        <v>20974.5</v>
      </c>
      <c r="D39" s="61">
        <f t="shared" si="3"/>
        <v>6.2749602027900089</v>
      </c>
      <c r="E39" s="22"/>
      <c r="F39" s="23"/>
    </row>
    <row r="40" spans="1:8" x14ac:dyDescent="0.25">
      <c r="A40" s="52" t="s">
        <v>17</v>
      </c>
      <c r="B40" s="51">
        <v>86681.1</v>
      </c>
      <c r="C40" s="51">
        <v>18147.3</v>
      </c>
      <c r="D40" s="61">
        <f t="shared" si="3"/>
        <v>20.935705707472561</v>
      </c>
      <c r="E40" s="22"/>
      <c r="F40" s="23"/>
    </row>
    <row r="41" spans="1:8" x14ac:dyDescent="0.25">
      <c r="A41" s="63" t="s">
        <v>18</v>
      </c>
      <c r="B41" s="51">
        <v>8779.2000000000007</v>
      </c>
      <c r="C41" s="51">
        <v>2309.9</v>
      </c>
      <c r="D41" s="61">
        <f t="shared" si="3"/>
        <v>26.311053398942956</v>
      </c>
      <c r="E41" s="22"/>
      <c r="F41" s="23"/>
      <c r="G41" s="10"/>
      <c r="H41" s="12"/>
    </row>
    <row r="42" spans="1:8" ht="29.25" customHeight="1" x14ac:dyDescent="0.25">
      <c r="A42" s="52" t="s">
        <v>19</v>
      </c>
      <c r="B42" s="51">
        <v>20423.900000000001</v>
      </c>
      <c r="C42" s="51"/>
      <c r="D42" s="64"/>
      <c r="E42" s="22"/>
      <c r="F42" s="23"/>
      <c r="G42" s="10"/>
      <c r="H42" s="12"/>
    </row>
    <row r="43" spans="1:8" ht="20.25" customHeight="1" x14ac:dyDescent="0.25">
      <c r="A43" s="65" t="s">
        <v>20</v>
      </c>
      <c r="B43" s="56">
        <f>B42+B41+B40+B39+B38+B37+B35+B36+B34+B33</f>
        <v>6048439.7999999998</v>
      </c>
      <c r="C43" s="56">
        <f>C42+C41+C40+C39+C38+C37+C35+C36+C34+C33</f>
        <v>943972.89999999991</v>
      </c>
      <c r="D43" s="66">
        <f t="shared" ref="D43" si="4">C43/B43*100</f>
        <v>15.606882621200924</v>
      </c>
      <c r="E43" s="24"/>
      <c r="F43" s="25"/>
      <c r="G43" s="11"/>
    </row>
    <row r="44" spans="1:8" ht="29.25" x14ac:dyDescent="0.25">
      <c r="A44" s="18" t="s">
        <v>45</v>
      </c>
      <c r="B44" s="67">
        <f>B31-B43</f>
        <v>-172727.39999999944</v>
      </c>
      <c r="C44" s="67">
        <f>C31-C43</f>
        <v>-72750.699999999953</v>
      </c>
      <c r="D44" s="20"/>
      <c r="E44" s="13"/>
      <c r="F44" s="13"/>
      <c r="G44" s="14"/>
    </row>
    <row r="45" spans="1:8" ht="12" customHeight="1" x14ac:dyDescent="0.25">
      <c r="A45" s="68" t="s">
        <v>33</v>
      </c>
      <c r="B45" s="69"/>
      <c r="C45" s="69"/>
      <c r="D45" s="70"/>
      <c r="E45" s="71"/>
      <c r="F45" s="72"/>
      <c r="G45" s="10"/>
    </row>
    <row r="46" spans="1:8" ht="9.75" customHeight="1" x14ac:dyDescent="0.25">
      <c r="A46" s="73"/>
      <c r="B46" s="74"/>
      <c r="C46" s="74"/>
      <c r="D46" s="75"/>
      <c r="E46" s="10"/>
      <c r="F46" s="10"/>
    </row>
    <row r="47" spans="1:8" ht="15" customHeight="1" x14ac:dyDescent="0.25">
      <c r="A47" s="18" t="s">
        <v>21</v>
      </c>
      <c r="B47" s="40" t="s">
        <v>44</v>
      </c>
      <c r="C47" s="2"/>
      <c r="D47" s="2"/>
    </row>
    <row r="48" spans="1:8" x14ac:dyDescent="0.25">
      <c r="A48" s="21" t="s">
        <v>22</v>
      </c>
      <c r="B48" s="2"/>
      <c r="C48" s="2"/>
      <c r="D48" s="2"/>
    </row>
    <row r="49" spans="1:4" ht="32.25" customHeight="1" x14ac:dyDescent="0.25">
      <c r="A49" s="21" t="s">
        <v>43</v>
      </c>
      <c r="B49" s="76">
        <v>947581</v>
      </c>
      <c r="C49" s="2"/>
      <c r="D49" s="2"/>
    </row>
    <row r="50" spans="1:4" x14ac:dyDescent="0.25">
      <c r="A50" s="21" t="s">
        <v>34</v>
      </c>
      <c r="B50" s="2"/>
      <c r="C50" s="2"/>
      <c r="D50" s="2"/>
    </row>
    <row r="51" spans="1:4" x14ac:dyDescent="0.25">
      <c r="A51" s="18" t="s">
        <v>23</v>
      </c>
      <c r="B51" s="2">
        <f>B48+B49</f>
        <v>947581</v>
      </c>
      <c r="C51" s="2"/>
      <c r="D51" s="2"/>
    </row>
    <row r="80" spans="1:4" x14ac:dyDescent="0.25">
      <c r="A80" s="16"/>
      <c r="B80" s="16"/>
      <c r="C80" s="16"/>
      <c r="D80" s="16"/>
    </row>
    <row r="81" spans="1:4" x14ac:dyDescent="0.25">
      <c r="A81" s="16"/>
      <c r="B81" s="16"/>
      <c r="C81" s="16"/>
      <c r="D81" s="16"/>
    </row>
    <row r="82" spans="1:4" x14ac:dyDescent="0.25">
      <c r="A82" s="16"/>
      <c r="B82" s="16"/>
      <c r="C82" s="16"/>
      <c r="D82" s="16"/>
    </row>
    <row r="83" spans="1:4" x14ac:dyDescent="0.25">
      <c r="A83" s="16"/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16"/>
      <c r="B85" s="16"/>
      <c r="C85" s="16"/>
      <c r="D85" s="16"/>
    </row>
    <row r="86" spans="1:4" x14ac:dyDescent="0.25">
      <c r="A86" s="16"/>
      <c r="B86" s="16"/>
      <c r="C86" s="16"/>
      <c r="D86" s="16"/>
    </row>
    <row r="87" spans="1:4" x14ac:dyDescent="0.25">
      <c r="A87" s="16"/>
      <c r="B87" s="16"/>
      <c r="C87" s="16"/>
      <c r="D87" s="16"/>
    </row>
    <row r="88" spans="1:4" x14ac:dyDescent="0.25">
      <c r="A88" s="16"/>
      <c r="B88" s="16"/>
      <c r="C88" s="16"/>
      <c r="D88" s="16"/>
    </row>
    <row r="89" spans="1:4" x14ac:dyDescent="0.25">
      <c r="A89" s="16"/>
      <c r="B89" s="16"/>
      <c r="C89" s="16"/>
      <c r="D89" s="16"/>
    </row>
    <row r="90" spans="1:4" x14ac:dyDescent="0.25">
      <c r="A90" s="16"/>
      <c r="B90" s="16"/>
      <c r="C90" s="16"/>
      <c r="D90" s="16"/>
    </row>
    <row r="91" spans="1:4" x14ac:dyDescent="0.25">
      <c r="A91" s="16"/>
      <c r="B91" s="16"/>
      <c r="C91" s="16"/>
      <c r="D91" s="16"/>
    </row>
    <row r="92" spans="1:4" x14ac:dyDescent="0.25">
      <c r="A92" s="16"/>
      <c r="B92" s="16"/>
      <c r="C92" s="16"/>
      <c r="D92" s="16"/>
    </row>
    <row r="93" spans="1:4" x14ac:dyDescent="0.25">
      <c r="A93" s="16"/>
      <c r="B93" s="16"/>
      <c r="C93" s="16"/>
      <c r="D93" s="16"/>
    </row>
    <row r="94" spans="1:4" x14ac:dyDescent="0.25">
      <c r="A94" s="16"/>
      <c r="B94" s="16"/>
      <c r="C94" s="16"/>
      <c r="D94" s="16"/>
    </row>
    <row r="95" spans="1:4" x14ac:dyDescent="0.25">
      <c r="A95" s="16"/>
      <c r="B95" s="16"/>
      <c r="C95" s="16"/>
      <c r="D95" s="16"/>
    </row>
    <row r="96" spans="1:4" x14ac:dyDescent="0.25">
      <c r="A96" s="16"/>
      <c r="B96" s="16"/>
      <c r="C96" s="16"/>
      <c r="D96" s="16"/>
    </row>
    <row r="97" spans="1:4" x14ac:dyDescent="0.25">
      <c r="A97" s="16"/>
      <c r="B97" s="16"/>
      <c r="C97" s="16"/>
      <c r="D97" s="16"/>
    </row>
    <row r="98" spans="1:4" x14ac:dyDescent="0.25">
      <c r="A98" s="16"/>
      <c r="B98" s="16"/>
      <c r="C98" s="16"/>
      <c r="D98" s="16"/>
    </row>
    <row r="99" spans="1:4" x14ac:dyDescent="0.25">
      <c r="A99" s="16"/>
      <c r="B99" s="16"/>
      <c r="C99" s="16"/>
      <c r="D99" s="16"/>
    </row>
    <row r="100" spans="1:4" x14ac:dyDescent="0.25">
      <c r="A100" s="16"/>
      <c r="B100" s="16"/>
      <c r="C100" s="16"/>
      <c r="D100" s="16"/>
    </row>
    <row r="101" spans="1:4" x14ac:dyDescent="0.25">
      <c r="A101" s="16"/>
      <c r="B101" s="16"/>
      <c r="C101" s="16"/>
      <c r="D101" s="16"/>
    </row>
    <row r="102" spans="1:4" x14ac:dyDescent="0.25">
      <c r="A102" s="16"/>
      <c r="B102" s="16"/>
      <c r="C102" s="16"/>
      <c r="D102" s="16"/>
    </row>
    <row r="103" spans="1:4" x14ac:dyDescent="0.25">
      <c r="A103" s="16"/>
      <c r="B103" s="16"/>
      <c r="C103" s="16"/>
      <c r="D103" s="16"/>
    </row>
    <row r="104" spans="1:4" x14ac:dyDescent="0.25">
      <c r="A104" s="16"/>
      <c r="B104" s="16"/>
      <c r="C104" s="16"/>
      <c r="D104" s="16"/>
    </row>
    <row r="105" spans="1:4" x14ac:dyDescent="0.25">
      <c r="A105" s="16"/>
      <c r="B105" s="16"/>
      <c r="C105" s="16"/>
      <c r="D105" s="16"/>
    </row>
    <row r="106" spans="1:4" x14ac:dyDescent="0.25">
      <c r="A106" s="16"/>
      <c r="B106" s="16"/>
      <c r="C106" s="16"/>
      <c r="D106" s="16"/>
    </row>
    <row r="107" spans="1:4" x14ac:dyDescent="0.25">
      <c r="A107" s="16"/>
      <c r="B107" s="16"/>
      <c r="C107" s="16"/>
      <c r="D107" s="16"/>
    </row>
    <row r="108" spans="1:4" x14ac:dyDescent="0.25">
      <c r="A108" s="16"/>
      <c r="B108" s="16"/>
      <c r="C108" s="16"/>
      <c r="D108" s="16"/>
    </row>
    <row r="109" spans="1:4" x14ac:dyDescent="0.25">
      <c r="A109" s="16"/>
      <c r="B109" s="16"/>
      <c r="C109" s="16"/>
      <c r="D109" s="16"/>
    </row>
    <row r="110" spans="1:4" x14ac:dyDescent="0.25">
      <c r="A110" s="16"/>
      <c r="B110" s="16"/>
      <c r="C110" s="16"/>
      <c r="D110" s="16"/>
    </row>
    <row r="111" spans="1:4" x14ac:dyDescent="0.25">
      <c r="A111" s="16"/>
      <c r="B111" s="16"/>
      <c r="C111" s="16"/>
      <c r="D111" s="16"/>
    </row>
    <row r="112" spans="1:4" x14ac:dyDescent="0.25">
      <c r="A112" s="16"/>
      <c r="B112" s="16"/>
      <c r="C112" s="16"/>
      <c r="D112" s="16"/>
    </row>
    <row r="113" spans="1:4" x14ac:dyDescent="0.25">
      <c r="A113" s="16"/>
      <c r="B113" s="16"/>
      <c r="C113" s="16"/>
      <c r="D113" s="16"/>
    </row>
    <row r="114" spans="1:4" x14ac:dyDescent="0.25">
      <c r="A114" s="16"/>
      <c r="B114" s="16"/>
      <c r="C114" s="16"/>
      <c r="D114" s="16"/>
    </row>
    <row r="115" spans="1:4" x14ac:dyDescent="0.25">
      <c r="A115" s="16"/>
      <c r="B115" s="16"/>
      <c r="C115" s="16"/>
      <c r="D115" s="16"/>
    </row>
    <row r="116" spans="1:4" x14ac:dyDescent="0.25">
      <c r="A116" s="16"/>
      <c r="B116" s="16"/>
      <c r="C116" s="16"/>
      <c r="D116" s="16"/>
    </row>
    <row r="117" spans="1:4" x14ac:dyDescent="0.25">
      <c r="A117" s="16"/>
      <c r="B117" s="16"/>
      <c r="C117" s="16"/>
      <c r="D117" s="16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Шаова С.Б.</cp:lastModifiedBy>
  <cp:lastPrinted>2024-02-09T05:39:40Z</cp:lastPrinted>
  <dcterms:created xsi:type="dcterms:W3CDTF">2014-09-16T05:33:49Z</dcterms:created>
  <dcterms:modified xsi:type="dcterms:W3CDTF">2024-03-06T12:17:00Z</dcterms:modified>
</cp:coreProperties>
</file>